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ciones" sheetId="1" state="visible" r:id="rId1"/>
    <sheet name="Parámetros" sheetId="2" state="visible" r:id="rId2"/>
    <sheet name="Inventario" sheetId="3" state="visible" r:id="rId3"/>
  </sheets>
  <definedNames>
    <definedName name="_xlnm._FilterDatabase" localSheetId="2" hidden="1">'Inventario'!$A$1:$M$11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2A1A"/>
      <sz val="20"/>
    </font>
    <font>
      <color rgb="00888888"/>
      <sz val="11"/>
    </font>
    <font>
      <sz val="11"/>
    </font>
    <font>
      <b val="1"/>
      <color rgb="00FF2A1A"/>
      <sz val="14"/>
    </font>
    <font>
      <name val="Calibri"/>
      <b val="1"/>
      <color rgb="00FFFFFF"/>
      <sz val="11"/>
    </font>
    <font>
      <b val="1"/>
      <color rgb="00FF2A1A"/>
    </font>
  </fonts>
  <fills count="5">
    <fill>
      <patternFill/>
    </fill>
    <fill>
      <patternFill patternType="gray125"/>
    </fill>
    <fill>
      <patternFill patternType="solid">
        <fgColor rgb="00111111"/>
      </patternFill>
    </fill>
    <fill>
      <patternFill patternType="solid">
        <fgColor rgb="00F2F2F2"/>
      </patternFill>
    </fill>
    <fill>
      <patternFill patternType="solid">
        <fgColor rgb="00FF2A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2" borderId="1" pivotButton="0" quotePrefix="0" xfId="0"/>
    <xf numFmtId="0" fontId="0" fillId="0" borderId="1" pivotButton="0" quotePrefix="0" xfId="0"/>
    <xf numFmtId="0" fontId="6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 wrapText="1"/>
    </xf>
    <xf numFmtId="0" fontId="5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</cellXfs>
  <cellStyles count="1">
    <cellStyle name="Normal" xfId="0" builtinId="0" hidden="0"/>
  </cellStyles>
  <dxfs count="3">
    <dxf>
      <font>
        <b val="1"/>
        <color rgb="009C0006"/>
      </font>
      <fill>
        <patternFill patternType="solid">
          <fgColor rgb="00FFC7CE"/>
        </patternFill>
      </fill>
    </dxf>
    <dxf>
      <font>
        <b val="1"/>
        <color rgb="009C6500"/>
      </font>
      <fill>
        <patternFill patternType="solid">
          <fgColor rgb="00FFEB9C"/>
        </patternFill>
      </fill>
    </dxf>
    <dxf>
      <font>
        <b val="1"/>
        <color rgb="00006100"/>
      </font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5" customWidth="1" min="2" max="2"/>
  </cols>
  <sheetData>
    <row r="2">
      <c r="B2" s="1" t="inlineStr">
        <is>
          <t>PLANTILLA MIN/MAX DE STOCK</t>
        </is>
      </c>
    </row>
    <row r="3">
      <c r="B3" s="2" t="inlineStr">
        <is>
          <t>BrandSofts — brandsofts.com</t>
        </is>
      </c>
    </row>
    <row r="6" ht="30" customHeight="1">
      <c r="B6" s="3" t="inlineStr">
        <is>
          <t>¿Qué hace esta plantilla?:  Calcula automáticamente el stock mínimo, máximo y punto de reorden de cada producto a partir de su consumo promedio y el tiempo de entrega del proveedor, y te indica qué productos están en estado CRÍTICO, OK o EXCESO.</t>
        </is>
      </c>
    </row>
    <row r="8" ht="30" customHeight="1">
      <c r="B8" s="3" t="inlineStr">
        <is>
          <t>Paso 1:  Ve a la hoja 'Parámetros' y ajusta el factor de seguridad y los meses de cobertura según tu operación.</t>
        </is>
      </c>
    </row>
    <row r="9" ht="30" customHeight="1">
      <c r="B9" s="3" t="inlineStr">
        <is>
          <t>Paso 2:  En la hoja 'Inventario', llena las columnas blancas: código, descripción, categoría, ubicación, unidad, stock actual, consumo promedio mensual y lead time en días.</t>
        </is>
      </c>
    </row>
    <row r="10" ht="30" customHeight="1">
      <c r="B10" s="3" t="inlineStr">
        <is>
          <t>Paso 3:  Las columnas grises se calculan solas: mínimo, máximo, punto de reorden, estado y cantidad sugerida a pedir.</t>
        </is>
      </c>
    </row>
    <row r="11" ht="30" customHeight="1">
      <c r="B11" s="3" t="inlineStr">
        <is>
          <t>Paso 4:  Filtra la columna 'Estado' por CRÍTICO para priorizar tus compras de la semana.</t>
        </is>
      </c>
    </row>
    <row r="13" ht="30" customHeight="1">
      <c r="B13" s="3" t="inlineStr">
        <is>
          <t>Fórmulas usadas:  Mínimo = (Consumo mensual / 30) × Lead time × Factor de seguridad.  Máximo = Mínimo + (Consumo mensual × Meses de cobertura).  Reorden = Mínimo × 1.2.</t>
        </is>
      </c>
    </row>
    <row r="15" ht="30" customHeight="1">
      <c r="B15" s="3" t="inlineStr">
        <is>
          <t>¿Necesitas más?:  Si tu operación ya no cabe en Excel, esto mismo lo hacemos en tiempo real con Warefy, nuestro WMS. Escríbenos: hello@brandsofts.hn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60" customWidth="1" min="4" max="4"/>
  </cols>
  <sheetData>
    <row r="2">
      <c r="B2" s="4" t="inlineStr">
        <is>
          <t>PARÁMETROS GLOBALES</t>
        </is>
      </c>
    </row>
    <row r="4">
      <c r="B4" s="5" t="inlineStr">
        <is>
          <t>Parámetro</t>
        </is>
      </c>
      <c r="C4" s="5" t="inlineStr">
        <is>
          <t>Valor</t>
        </is>
      </c>
      <c r="D4" s="5" t="inlineStr">
        <is>
          <t>Descripción</t>
        </is>
      </c>
    </row>
    <row r="5" ht="30" customHeight="1">
      <c r="B5" s="6" t="inlineStr">
        <is>
          <t>Factor de seguridad</t>
        </is>
      </c>
      <c r="C5" s="7" t="n">
        <v>1.5</v>
      </c>
      <c r="D5" s="8" t="inlineStr">
        <is>
          <t>Multiplica el stock mínimo para cubrir variaciones de demanda y atrasos del proveedor. Típico: 1.2 a 2.0</t>
        </is>
      </c>
    </row>
    <row r="6" ht="30" customHeight="1">
      <c r="B6" s="6" t="inlineStr">
        <is>
          <t>Meses de cobertura (máximo)</t>
        </is>
      </c>
      <c r="C6" s="7" t="n">
        <v>2</v>
      </c>
      <c r="D6" s="8" t="inlineStr">
        <is>
          <t>Cuántos meses de consumo quieres mantener como tope de inventario. Típico: 1 a 3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16" customWidth="1" min="3" max="3"/>
    <col width="12" customWidth="1" min="4" max="4"/>
    <col width="10" customWidth="1" min="5" max="5"/>
    <col width="13" customWidth="1" min="6" max="6"/>
    <col width="22" customWidth="1" min="7" max="7"/>
    <col width="16" customWidth="1" min="8" max="8"/>
    <col width="14" customWidth="1" min="9" max="9"/>
    <col width="14" customWidth="1" min="10" max="10"/>
    <col width="17" customWidth="1" min="11" max="11"/>
    <col width="12" customWidth="1" min="12" max="12"/>
    <col width="16" customWidth="1" min="13" max="13"/>
  </cols>
  <sheetData>
    <row r="1" ht="32" customHeight="1">
      <c r="A1" s="9" t="inlineStr">
        <is>
          <t>Código</t>
        </is>
      </c>
      <c r="B1" s="9" t="inlineStr">
        <is>
          <t>Descripción</t>
        </is>
      </c>
      <c r="C1" s="9" t="inlineStr">
        <is>
          <t>Categoría</t>
        </is>
      </c>
      <c r="D1" s="9" t="inlineStr">
        <is>
          <t>Ubicación</t>
        </is>
      </c>
      <c r="E1" s="9" t="inlineStr">
        <is>
          <t>Unidad</t>
        </is>
      </c>
      <c r="F1" s="9" t="inlineStr">
        <is>
          <t>Stock actual</t>
        </is>
      </c>
      <c r="G1" s="9" t="inlineStr">
        <is>
          <t>Consumo prom. mensual</t>
        </is>
      </c>
      <c r="H1" s="9" t="inlineStr">
        <is>
          <t>Lead time (días)</t>
        </is>
      </c>
      <c r="I1" s="10" t="inlineStr">
        <is>
          <t>Stock mínimo</t>
        </is>
      </c>
      <c r="J1" s="10" t="inlineStr">
        <is>
          <t>Stock máximo</t>
        </is>
      </c>
      <c r="K1" s="10" t="inlineStr">
        <is>
          <t>Punto de reorden</t>
        </is>
      </c>
      <c r="L1" s="10" t="inlineStr">
        <is>
          <t>Estado</t>
        </is>
      </c>
      <c r="M1" s="10" t="inlineStr">
        <is>
          <t>Cantidad a pedir</t>
        </is>
      </c>
    </row>
    <row r="2">
      <c r="A2" s="6" t="inlineStr">
        <is>
          <t>MP-001</t>
        </is>
      </c>
      <c r="B2" s="6" t="inlineStr">
        <is>
          <t>Lámina de acero galvanizado 4x8</t>
        </is>
      </c>
      <c r="C2" s="6" t="inlineStr">
        <is>
          <t>Materia prima</t>
        </is>
      </c>
      <c r="D2" s="6" t="inlineStr">
        <is>
          <t>A-01</t>
        </is>
      </c>
      <c r="E2" s="6" t="inlineStr">
        <is>
          <t>UND</t>
        </is>
      </c>
      <c r="F2" s="11" t="n">
        <v>45</v>
      </c>
      <c r="G2" s="11" t="n">
        <v>120</v>
      </c>
      <c r="H2" s="11" t="n">
        <v>15</v>
      </c>
      <c r="I2" s="12">
        <f>ROUNDUP((G2/30)*H2*Parámetros!$C$5,0)</f>
        <v/>
      </c>
      <c r="J2" s="12">
        <f>I2+ROUNDUP(G2*Parámetros!$C$6,0)</f>
        <v/>
      </c>
      <c r="K2" s="12">
        <f>ROUNDUP(I2*1.2,0)</f>
        <v/>
      </c>
      <c r="L2" s="12">
        <f>IF(F2&lt;=I2,"CRÍTICO",IF(F2&gt;=J2,"EXCESO","OK"))</f>
        <v/>
      </c>
      <c r="M2" s="12">
        <f>IF(F2&lt;=K2,J2-F2,0)</f>
        <v/>
      </c>
    </row>
    <row r="3">
      <c r="A3" s="6" t="inlineStr">
        <is>
          <t>MP-002</t>
        </is>
      </c>
      <c r="B3" s="6" t="inlineStr">
        <is>
          <t>Tubo PVC 3/4" x 6m</t>
        </is>
      </c>
      <c r="C3" s="6" t="inlineStr">
        <is>
          <t>Materia prima</t>
        </is>
      </c>
      <c r="D3" s="6" t="inlineStr">
        <is>
          <t>A-02</t>
        </is>
      </c>
      <c r="E3" s="6" t="inlineStr">
        <is>
          <t>UND</t>
        </is>
      </c>
      <c r="F3" s="11" t="n">
        <v>230</v>
      </c>
      <c r="G3" s="11" t="n">
        <v>300</v>
      </c>
      <c r="H3" s="11" t="n">
        <v>7</v>
      </c>
      <c r="I3" s="12">
        <f>ROUNDUP((G3/30)*H3*Parámetros!$C$5,0)</f>
        <v/>
      </c>
      <c r="J3" s="12">
        <f>I3+ROUNDUP(G3*Parámetros!$C$6,0)</f>
        <v/>
      </c>
      <c r="K3" s="12">
        <f>ROUNDUP(I3*1.2,0)</f>
        <v/>
      </c>
      <c r="L3" s="12">
        <f>IF(F3&lt;=I3,"CRÍTICO",IF(F3&gt;=J3,"EXCESO","OK"))</f>
        <v/>
      </c>
      <c r="M3" s="12">
        <f>IF(F3&lt;=K3,J3-F3,0)</f>
        <v/>
      </c>
    </row>
    <row r="4">
      <c r="A4" s="6" t="inlineStr">
        <is>
          <t>MP-003</t>
        </is>
      </c>
      <c r="B4" s="6" t="inlineStr">
        <is>
          <t>Pintura epóxica gris (cubeta)</t>
        </is>
      </c>
      <c r="C4" s="6" t="inlineStr">
        <is>
          <t>Materia prima</t>
        </is>
      </c>
      <c r="D4" s="6" t="inlineStr">
        <is>
          <t>A-03</t>
        </is>
      </c>
      <c r="E4" s="6" t="inlineStr">
        <is>
          <t>CUB</t>
        </is>
      </c>
      <c r="F4" s="11" t="n">
        <v>8</v>
      </c>
      <c r="G4" s="11" t="n">
        <v>25</v>
      </c>
      <c r="H4" s="11" t="n">
        <v>21</v>
      </c>
      <c r="I4" s="12">
        <f>ROUNDUP((G4/30)*H4*Parámetros!$C$5,0)</f>
        <v/>
      </c>
      <c r="J4" s="12">
        <f>I4+ROUNDUP(G4*Parámetros!$C$6,0)</f>
        <v/>
      </c>
      <c r="K4" s="12">
        <f>ROUNDUP(I4*1.2,0)</f>
        <v/>
      </c>
      <c r="L4" s="12">
        <f>IF(F4&lt;=I4,"CRÍTICO",IF(F4&gt;=J4,"EXCESO","OK"))</f>
        <v/>
      </c>
      <c r="M4" s="12">
        <f>IF(F4&lt;=K4,J4-F4,0)</f>
        <v/>
      </c>
    </row>
    <row r="5">
      <c r="A5" s="6" t="inlineStr">
        <is>
          <t>IN-001</t>
        </is>
      </c>
      <c r="B5" s="6" t="inlineStr">
        <is>
          <t>Guantes de nitrilo talla L</t>
        </is>
      </c>
      <c r="C5" s="6" t="inlineStr">
        <is>
          <t>Insumos</t>
        </is>
      </c>
      <c r="D5" s="6" t="inlineStr">
        <is>
          <t>B-01</t>
        </is>
      </c>
      <c r="E5" s="6" t="inlineStr">
        <is>
          <t>CAJ</t>
        </is>
      </c>
      <c r="F5" s="11" t="n">
        <v>12</v>
      </c>
      <c r="G5" s="11" t="n">
        <v>40</v>
      </c>
      <c r="H5" s="11" t="n">
        <v>10</v>
      </c>
      <c r="I5" s="12">
        <f>ROUNDUP((G5/30)*H5*Parámetros!$C$5,0)</f>
        <v/>
      </c>
      <c r="J5" s="12">
        <f>I5+ROUNDUP(G5*Parámetros!$C$6,0)</f>
        <v/>
      </c>
      <c r="K5" s="12">
        <f>ROUNDUP(I5*1.2,0)</f>
        <v/>
      </c>
      <c r="L5" s="12">
        <f>IF(F5&lt;=I5,"CRÍTICO",IF(F5&gt;=J5,"EXCESO","OK"))</f>
        <v/>
      </c>
      <c r="M5" s="12">
        <f>IF(F5&lt;=K5,J5-F5,0)</f>
        <v/>
      </c>
    </row>
    <row r="6">
      <c r="A6" s="6" t="inlineStr">
        <is>
          <t>IN-002</t>
        </is>
      </c>
      <c r="B6" s="6" t="inlineStr">
        <is>
          <t>Disco de corte 7"</t>
        </is>
      </c>
      <c r="C6" s="6" t="inlineStr">
        <is>
          <t>Insumos</t>
        </is>
      </c>
      <c r="D6" s="6" t="inlineStr">
        <is>
          <t>B-02</t>
        </is>
      </c>
      <c r="E6" s="6" t="inlineStr">
        <is>
          <t>UND</t>
        </is>
      </c>
      <c r="F6" s="11" t="n">
        <v>60</v>
      </c>
      <c r="G6" s="11" t="n">
        <v>150</v>
      </c>
      <c r="H6" s="11" t="n">
        <v>7</v>
      </c>
      <c r="I6" s="12">
        <f>ROUNDUP((G6/30)*H6*Parámetros!$C$5,0)</f>
        <v/>
      </c>
      <c r="J6" s="12">
        <f>I6+ROUNDUP(G6*Parámetros!$C$6,0)</f>
        <v/>
      </c>
      <c r="K6" s="12">
        <f>ROUNDUP(I6*1.2,0)</f>
        <v/>
      </c>
      <c r="L6" s="12">
        <f>IF(F6&lt;=I6,"CRÍTICO",IF(F6&gt;=J6,"EXCESO","OK"))</f>
        <v/>
      </c>
      <c r="M6" s="12">
        <f>IF(F6&lt;=K6,J6-F6,0)</f>
        <v/>
      </c>
    </row>
    <row r="7">
      <c r="A7" s="6" t="inlineStr">
        <is>
          <t>IN-003</t>
        </is>
      </c>
      <c r="B7" s="6" t="inlineStr">
        <is>
          <t>Electrodo 6013 1/8" (lb)</t>
        </is>
      </c>
      <c r="C7" s="6" t="inlineStr">
        <is>
          <t>Insumos</t>
        </is>
      </c>
      <c r="D7" s="6" t="inlineStr">
        <is>
          <t>B-03</t>
        </is>
      </c>
      <c r="E7" s="6" t="inlineStr">
        <is>
          <t>LB</t>
        </is>
      </c>
      <c r="F7" s="11" t="n">
        <v>95</v>
      </c>
      <c r="G7" s="11" t="n">
        <v>200</v>
      </c>
      <c r="H7" s="11" t="n">
        <v>14</v>
      </c>
      <c r="I7" s="12">
        <f>ROUNDUP((G7/30)*H7*Parámetros!$C$5,0)</f>
        <v/>
      </c>
      <c r="J7" s="12">
        <f>I7+ROUNDUP(G7*Parámetros!$C$6,0)</f>
        <v/>
      </c>
      <c r="K7" s="12">
        <f>ROUNDUP(I7*1.2,0)</f>
        <v/>
      </c>
      <c r="L7" s="12">
        <f>IF(F7&lt;=I7,"CRÍTICO",IF(F7&gt;=J7,"EXCESO","OK"))</f>
        <v/>
      </c>
      <c r="M7" s="12">
        <f>IF(F7&lt;=K7,J7-F7,0)</f>
        <v/>
      </c>
    </row>
    <row r="8">
      <c r="A8" s="6" t="inlineStr">
        <is>
          <t>RP-001</t>
        </is>
      </c>
      <c r="B8" s="6" t="inlineStr">
        <is>
          <t>Rodamiento 6205-2RS</t>
        </is>
      </c>
      <c r="C8" s="6" t="inlineStr">
        <is>
          <t>Repuestos</t>
        </is>
      </c>
      <c r="D8" s="6" t="inlineStr">
        <is>
          <t>C-01</t>
        </is>
      </c>
      <c r="E8" s="6" t="inlineStr">
        <is>
          <t>UND</t>
        </is>
      </c>
      <c r="F8" s="11" t="n">
        <v>6</v>
      </c>
      <c r="G8" s="11" t="n">
        <v>8</v>
      </c>
      <c r="H8" s="11" t="n">
        <v>30</v>
      </c>
      <c r="I8" s="12">
        <f>ROUNDUP((G8/30)*H8*Parámetros!$C$5,0)</f>
        <v/>
      </c>
      <c r="J8" s="12">
        <f>I8+ROUNDUP(G8*Parámetros!$C$6,0)</f>
        <v/>
      </c>
      <c r="K8" s="12">
        <f>ROUNDUP(I8*1.2,0)</f>
        <v/>
      </c>
      <c r="L8" s="12">
        <f>IF(F8&lt;=I8,"CRÍTICO",IF(F8&gt;=J8,"EXCESO","OK"))</f>
        <v/>
      </c>
      <c r="M8" s="12">
        <f>IF(F8&lt;=K8,J8-F8,0)</f>
        <v/>
      </c>
    </row>
    <row r="9">
      <c r="A9" s="6" t="inlineStr">
        <is>
          <t>RP-002</t>
        </is>
      </c>
      <c r="B9" s="6" t="inlineStr">
        <is>
          <t>Banda transportadora 10m</t>
        </is>
      </c>
      <c r="C9" s="6" t="inlineStr">
        <is>
          <t>Repuestos</t>
        </is>
      </c>
      <c r="D9" s="6" t="inlineStr">
        <is>
          <t>C-02</t>
        </is>
      </c>
      <c r="E9" s="6" t="inlineStr">
        <is>
          <t>UND</t>
        </is>
      </c>
      <c r="F9" s="11" t="n">
        <v>1</v>
      </c>
      <c r="G9" s="11" t="n">
        <v>2</v>
      </c>
      <c r="H9" s="11" t="n">
        <v>45</v>
      </c>
      <c r="I9" s="12">
        <f>ROUNDUP((G9/30)*H9*Parámetros!$C$5,0)</f>
        <v/>
      </c>
      <c r="J9" s="12">
        <f>I9+ROUNDUP(G9*Parámetros!$C$6,0)</f>
        <v/>
      </c>
      <c r="K9" s="12">
        <f>ROUNDUP(I9*1.2,0)</f>
        <v/>
      </c>
      <c r="L9" s="12">
        <f>IF(F9&lt;=I9,"CRÍTICO",IF(F9&gt;=J9,"EXCESO","OK"))</f>
        <v/>
      </c>
      <c r="M9" s="12">
        <f>IF(F9&lt;=K9,J9-F9,0)</f>
        <v/>
      </c>
    </row>
    <row r="10">
      <c r="A10" s="6" t="inlineStr">
        <is>
          <t>PT-001</t>
        </is>
      </c>
      <c r="B10" s="6" t="inlineStr">
        <is>
          <t>Estante metálico ensamblado</t>
        </is>
      </c>
      <c r="C10" s="6" t="inlineStr">
        <is>
          <t>Producto terminado</t>
        </is>
      </c>
      <c r="D10" s="6" t="inlineStr">
        <is>
          <t>D-01</t>
        </is>
      </c>
      <c r="E10" s="6" t="inlineStr">
        <is>
          <t>UND</t>
        </is>
      </c>
      <c r="F10" s="11" t="n">
        <v>35</v>
      </c>
      <c r="G10" s="11" t="n">
        <v>50</v>
      </c>
      <c r="H10" s="11" t="n">
        <v>0</v>
      </c>
      <c r="I10" s="12">
        <f>ROUNDUP((G10/30)*H10*Parámetros!$C$5,0)</f>
        <v/>
      </c>
      <c r="J10" s="12">
        <f>I10+ROUNDUP(G10*Parámetros!$C$6,0)</f>
        <v/>
      </c>
      <c r="K10" s="12">
        <f>ROUNDUP(I10*1.2,0)</f>
        <v/>
      </c>
      <c r="L10" s="12">
        <f>IF(F10&lt;=I10,"CRÍTICO",IF(F10&gt;=J10,"EXCESO","OK"))</f>
        <v/>
      </c>
      <c r="M10" s="12">
        <f>IF(F10&lt;=K10,J10-F10,0)</f>
        <v/>
      </c>
    </row>
    <row r="11">
      <c r="A11" s="6" t="inlineStr">
        <is>
          <t>PT-002</t>
        </is>
      </c>
      <c r="B11" s="6" t="inlineStr">
        <is>
          <t>Mesa de trabajo industrial</t>
        </is>
      </c>
      <c r="C11" s="6" t="inlineStr">
        <is>
          <t>Producto terminado</t>
        </is>
      </c>
      <c r="D11" s="6" t="inlineStr">
        <is>
          <t>D-02</t>
        </is>
      </c>
      <c r="E11" s="6" t="inlineStr">
        <is>
          <t>UND</t>
        </is>
      </c>
      <c r="F11" s="11" t="n">
        <v>18</v>
      </c>
      <c r="G11" s="11" t="n">
        <v>22</v>
      </c>
      <c r="H11" s="11" t="n">
        <v>0</v>
      </c>
      <c r="I11" s="12">
        <f>ROUNDUP((G11/30)*H11*Parámetros!$C$5,0)</f>
        <v/>
      </c>
      <c r="J11" s="12">
        <f>I11+ROUNDUP(G11*Parámetros!$C$6,0)</f>
        <v/>
      </c>
      <c r="K11" s="12">
        <f>ROUNDUP(I11*1.2,0)</f>
        <v/>
      </c>
      <c r="L11" s="12">
        <f>IF(F11&lt;=I11,"CRÍTICO",IF(F11&gt;=J11,"EXCESO","OK"))</f>
        <v/>
      </c>
      <c r="M11" s="12">
        <f>IF(F11&lt;=K11,J11-F11,0)</f>
        <v/>
      </c>
    </row>
  </sheetData>
  <autoFilter ref="A1:M11"/>
  <conditionalFormatting sqref="L2:L11">
    <cfRule type="cellIs" priority="1" operator="equal" dxfId="0">
      <formula>"CRÍTICO"</formula>
    </cfRule>
    <cfRule type="cellIs" priority="2" operator="equal" dxfId="1">
      <formula>"EXCESO"</formula>
    </cfRule>
    <cfRule type="cellIs" priority="3" operator="equal" dxfId="2">
      <formula>"OK"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2026-06-12T06:18:52Z</dcterms:created>
  <dcterms:modified xsi:type="dcterms:W3CDTF">2026-06-12T06:18:52Z</dcterms:modified>
</cp:coreProperties>
</file>